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RPJ" sheetId="1" r:id="rId1"/>
    <sheet name="CSLL" sheetId="2" r:id="rId2"/>
    <sheet name="PIS e COFINS" sheetId="3" r:id="rId3"/>
    <sheet name="SÓCIOS" sheetId="4" r:id="rId4"/>
  </sheets>
  <definedNames/>
  <calcPr fullCalcOnLoad="1"/>
</workbook>
</file>

<file path=xl/comments1.xml><?xml version="1.0" encoding="utf-8"?>
<comments xmlns="http://schemas.openxmlformats.org/spreadsheetml/2006/main">
  <authors>
    <author>Enio</author>
  </authors>
  <commentList>
    <comment ref="D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Não alterar a alíquota de 8% para Coluna "C" inteira
</t>
        </r>
      </text>
    </comment>
    <comment ref="G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Não alterar a alíquota de 32% para coluna "E" inteira
</t>
        </r>
      </text>
    </comment>
    <comment ref="I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Não alterar as alíquotas desta caluna 
</t>
        </r>
      </text>
    </comment>
    <comment ref="B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Faturamento (Vendas menos devolução de vendas)
</t>
        </r>
      </text>
    </comment>
    <comment ref="E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Incserir o valor da Prestação de Serviço
</t>
        </r>
      </text>
    </comment>
    <comment ref="H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Não alterar a formula desta coluna inteira
</t>
        </r>
      </text>
    </comment>
    <comment ref="J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Incerir o IRPJ na fonte
</t>
        </r>
      </text>
    </comment>
    <comment ref="K4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Não altera a formula da coluna inteira</t>
        </r>
      </text>
    </comment>
    <comment ref="E8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Valor fixo não alterar</t>
        </r>
      </text>
    </comment>
    <comment ref="H8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Atenção: aqui contem função do excel - não altere
</t>
        </r>
      </text>
    </comment>
    <comment ref="A8" authorId="0">
      <text>
        <r>
          <rPr>
            <b/>
            <sz val="8"/>
            <rFont val="Tahoma"/>
            <family val="0"/>
          </rPr>
          <t>Enio:</t>
        </r>
        <r>
          <rPr>
            <sz val="8"/>
            <rFont val="Tahoma"/>
            <family val="0"/>
          </rPr>
          <t xml:space="preserve">
Nesta linha existe o calculo do Adicional do Imposto de Renda
</t>
        </r>
      </text>
    </comment>
  </commentList>
</comments>
</file>

<file path=xl/sharedStrings.xml><?xml version="1.0" encoding="utf-8"?>
<sst xmlns="http://schemas.openxmlformats.org/spreadsheetml/2006/main" count="205" uniqueCount="59">
  <si>
    <t>Janeiro</t>
  </si>
  <si>
    <t>Fevereiro</t>
  </si>
  <si>
    <t>Março</t>
  </si>
  <si>
    <t>Mercantil</t>
  </si>
  <si>
    <t>Alíquota</t>
  </si>
  <si>
    <t>Serviço</t>
  </si>
  <si>
    <t>Base de Calculo</t>
  </si>
  <si>
    <t>IRPJ</t>
  </si>
  <si>
    <t>Faturamento</t>
  </si>
  <si>
    <t>Recolhimento antecipado de janeiro</t>
  </si>
  <si>
    <t>Recolhimento antecipado de fevereiro</t>
  </si>
  <si>
    <t>Última parcela do trimestre à recolher - março</t>
  </si>
  <si>
    <t>Total do IRPJ pago neste trimestre</t>
  </si>
  <si>
    <t>Calculo do Adicinonal IRPJ - BASE FIXA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</si>
  <si>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</si>
  <si>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</si>
  <si>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</si>
  <si>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</si>
  <si>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</si>
  <si>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</si>
  <si>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</si>
  <si>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</si>
  <si>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</si>
  <si>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Recolhimento antecipado de novembro</t>
  </si>
  <si>
    <t>Recolhimento antecipado de julho</t>
  </si>
  <si>
    <t>Recolhimento antecipado de agosto</t>
  </si>
  <si>
    <t>Recolhimento antecipado de abril</t>
  </si>
  <si>
    <t>Recolhimento antecipado de maio</t>
  </si>
  <si>
    <t>Última parcela do trimestre à recolher - junho</t>
  </si>
  <si>
    <t>Última parcela do trimestre à recolher - dezembro</t>
  </si>
  <si>
    <t>Total do trimestre</t>
  </si>
  <si>
    <t>Fonte</t>
  </si>
  <si>
    <t>Recolhimento antecipado de outurbro</t>
  </si>
  <si>
    <t>Última parcela do trimestre à recolher - setembro</t>
  </si>
  <si>
    <t>Total pago no Trimestre com DARF</t>
  </si>
  <si>
    <t>Merc Matriz</t>
  </si>
  <si>
    <t>Merc Filial</t>
  </si>
  <si>
    <t>Serviço Matriz</t>
  </si>
  <si>
    <t>Serviço Filial</t>
  </si>
  <si>
    <t>CSLL</t>
  </si>
  <si>
    <t>PIS</t>
  </si>
  <si>
    <t>COFINS</t>
  </si>
  <si>
    <t>DARF PIS</t>
  </si>
  <si>
    <t>DARF COFINS</t>
  </si>
  <si>
    <t>PIS FATURAMENTO</t>
  </si>
  <si>
    <t>NOME</t>
  </si>
  <si>
    <t>CPF</t>
  </si>
  <si>
    <t>TELEFONE</t>
  </si>
  <si>
    <t>% DE QUOTAS</t>
  </si>
  <si>
    <t>$ DISTRIBUIÇÃO</t>
  </si>
  <si>
    <t>$ PRO LABORE</t>
  </si>
  <si>
    <t>DEMAIS SÓCIOS OU ACIONISTAS</t>
  </si>
  <si>
    <t>DADOS DO RESPONÁVEL PELA RECEITA FEDERAL</t>
  </si>
  <si>
    <t xml:space="preserve">I.R.P.J. </t>
  </si>
  <si>
    <t>CLIENTE</t>
  </si>
  <si>
    <t>CNPJ</t>
  </si>
  <si>
    <t>C.S.L.L.</t>
  </si>
  <si>
    <t>N.FUNCIONÁRIOS NO ÍNICO DO ANO</t>
  </si>
  <si>
    <t>N.FUNCIONÁRIOS NO FINAL DO ANO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</si>
</sst>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4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3" borderId="6" xfId="0" applyFill="1" applyBorder="1" applyAlignment="1">
      <alignment horizontal="left"/>
    </xf>
    <xf numFmtId="10" fontId="0" fillId="3" borderId="7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10" fontId="0" fillId="4" borderId="0" xfId="0" applyNumberFormat="1" applyFont="1" applyFill="1" applyAlignment="1">
      <alignment horizontal="center"/>
    </xf>
    <xf numFmtId="0" fontId="0" fillId="5" borderId="6" xfId="0" applyFill="1" applyBorder="1" applyAlignment="1">
      <alignment horizontal="left"/>
    </xf>
    <xf numFmtId="4" fontId="0" fillId="5" borderId="7" xfId="0" applyNumberFormat="1" applyFill="1" applyBorder="1" applyAlignment="1">
      <alignment horizontal="center"/>
    </xf>
    <xf numFmtId="10" fontId="0" fillId="5" borderId="7" xfId="0" applyNumberFormat="1" applyFill="1" applyBorder="1" applyAlignment="1">
      <alignment horizontal="center"/>
    </xf>
    <xf numFmtId="4" fontId="0" fillId="6" borderId="7" xfId="0" applyNumberFormat="1" applyFill="1" applyBorder="1" applyAlignment="1">
      <alignment horizontal="center"/>
    </xf>
    <xf numFmtId="10" fontId="0" fillId="6" borderId="7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0" fontId="0" fillId="8" borderId="8" xfId="0" applyFill="1" applyBorder="1" applyAlignment="1">
      <alignment horizontal="left"/>
    </xf>
    <xf numFmtId="4" fontId="0" fillId="8" borderId="9" xfId="0" applyNumberFormat="1" applyFill="1" applyBorder="1" applyAlignment="1">
      <alignment horizontal="left"/>
    </xf>
    <xf numFmtId="10" fontId="0" fillId="8" borderId="9" xfId="0" applyNumberFormat="1" applyFill="1" applyBorder="1" applyAlignment="1">
      <alignment horizontal="center"/>
    </xf>
    <xf numFmtId="10" fontId="0" fillId="8" borderId="10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10" fontId="0" fillId="5" borderId="9" xfId="0" applyNumberForma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10" fontId="0" fillId="6" borderId="2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6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0" xfId="0" applyFill="1" applyAlignment="1">
      <alignment horizontal="left"/>
    </xf>
    <xf numFmtId="10" fontId="0" fillId="2" borderId="1" xfId="0" applyNumberFormat="1" applyFill="1" applyBorder="1" applyAlignment="1" applyProtection="1">
      <alignment horizontal="center"/>
      <protection hidden="1"/>
    </xf>
    <xf numFmtId="4" fontId="0" fillId="2" borderId="1" xfId="0" applyNumberFormat="1" applyFill="1" applyBorder="1" applyAlignment="1" applyProtection="1">
      <alignment horizontal="center"/>
      <protection hidden="1"/>
    </xf>
    <xf numFmtId="4" fontId="0" fillId="2" borderId="4" xfId="0" applyNumberFormat="1" applyFill="1" applyBorder="1" applyAlignment="1" applyProtection="1">
      <alignment horizontal="center"/>
      <protection hidden="1"/>
    </xf>
    <xf numFmtId="4" fontId="0" fillId="2" borderId="15" xfId="0" applyNumberFormat="1" applyFont="1" applyFill="1" applyBorder="1" applyAlignment="1" applyProtection="1">
      <alignment horizontal="center"/>
      <protection hidden="1"/>
    </xf>
    <xf numFmtId="4" fontId="0" fillId="2" borderId="15" xfId="0" applyNumberFormat="1" applyFill="1" applyBorder="1" applyAlignment="1" applyProtection="1">
      <alignment horizontal="center"/>
      <protection hidden="1"/>
    </xf>
    <xf numFmtId="39" fontId="0" fillId="5" borderId="15" xfId="0" applyNumberFormat="1" applyFill="1" applyBorder="1" applyAlignment="1" applyProtection="1">
      <alignment horizontal="center"/>
      <protection hidden="1"/>
    </xf>
    <xf numFmtId="39" fontId="0" fillId="5" borderId="1" xfId="0" applyNumberFormat="1" applyFill="1" applyBorder="1" applyAlignment="1" applyProtection="1">
      <alignment horizontal="center"/>
      <protection hidden="1"/>
    </xf>
    <xf numFmtId="4" fontId="0" fillId="3" borderId="1" xfId="0" applyNumberFormat="1" applyFill="1" applyBorder="1" applyAlignment="1" applyProtection="1">
      <alignment horizontal="center"/>
      <protection hidden="1"/>
    </xf>
    <xf numFmtId="4" fontId="0" fillId="6" borderId="4" xfId="0" applyNumberFormat="1" applyFill="1" applyBorder="1" applyAlignment="1" applyProtection="1">
      <alignment horizontal="center"/>
      <protection hidden="1"/>
    </xf>
    <xf numFmtId="4" fontId="0" fillId="8" borderId="9" xfId="0" applyNumberFormat="1" applyFill="1" applyBorder="1" applyAlignment="1" applyProtection="1">
      <alignment horizontal="center"/>
      <protection hidden="1"/>
    </xf>
    <xf numFmtId="10" fontId="0" fillId="2" borderId="15" xfId="0" applyNumberFormat="1" applyFill="1" applyBorder="1" applyAlignment="1" applyProtection="1">
      <alignment horizontal="center"/>
      <protection hidden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0" xfId="0" applyNumberFormat="1" applyFont="1" applyFill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"/>
      <protection hidden="1"/>
    </xf>
    <xf numFmtId="4" fontId="0" fillId="6" borderId="1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Alignment="1">
      <alignment horizontal="center"/>
    </xf>
    <xf numFmtId="4" fontId="0" fillId="2" borderId="0" xfId="0" applyNumberFormat="1" applyFill="1" applyAlignment="1" applyProtection="1">
      <alignment horizontal="center"/>
      <protection locked="0"/>
    </xf>
    <xf numFmtId="4" fontId="0" fillId="7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10" fontId="0" fillId="9" borderId="2" xfId="0" applyNumberFormat="1" applyFill="1" applyBorder="1" applyAlignment="1">
      <alignment horizontal="center"/>
    </xf>
    <xf numFmtId="10" fontId="0" fillId="9" borderId="3" xfId="0" applyNumberFormat="1" applyFill="1" applyBorder="1" applyAlignment="1">
      <alignment horizontal="center"/>
    </xf>
    <xf numFmtId="10" fontId="0" fillId="9" borderId="0" xfId="0" applyNumberFormat="1" applyFont="1" applyFill="1" applyAlignment="1">
      <alignment horizontal="center"/>
    </xf>
    <xf numFmtId="4" fontId="0" fillId="9" borderId="15" xfId="0" applyNumberFormat="1" applyFill="1" applyBorder="1" applyAlignment="1">
      <alignment horizontal="center"/>
    </xf>
    <xf numFmtId="10" fontId="0" fillId="9" borderId="0" xfId="0" applyNumberFormat="1" applyFont="1" applyFill="1" applyAlignment="1" applyProtection="1">
      <alignment horizontal="center"/>
      <protection hidden="1"/>
    </xf>
    <xf numFmtId="4" fontId="3" fillId="2" borderId="7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10" fontId="0" fillId="2" borderId="7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4" fontId="0" fillId="2" borderId="13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4" fontId="3" fillId="2" borderId="6" xfId="0" applyNumberFormat="1" applyFont="1" applyFill="1" applyBorder="1" applyAlignment="1">
      <alignment horizontal="left"/>
    </xf>
    <xf numFmtId="10" fontId="3" fillId="2" borderId="7" xfId="0" applyNumberFormat="1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left"/>
    </xf>
    <xf numFmtId="10" fontId="3" fillId="2" borderId="13" xfId="0" applyNumberFormat="1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2" borderId="0" xfId="0" applyNumberFormat="1" applyFill="1" applyAlignment="1">
      <alignment horizontal="center"/>
    </xf>
    <xf numFmtId="4" fontId="0" fillId="2" borderId="13" xfId="0" applyNumberForma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center"/>
      <protection hidden="1"/>
    </xf>
    <xf numFmtId="1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4.00390625" style="10" customWidth="1"/>
    <col min="2" max="3" width="13.00390625" style="11" customWidth="1"/>
    <col min="4" max="4" width="9.140625" style="8" customWidth="1"/>
    <col min="5" max="6" width="14.140625" style="11" customWidth="1"/>
    <col min="7" max="7" width="9.140625" style="8" customWidth="1"/>
    <col min="8" max="8" width="16.7109375" style="11" customWidth="1"/>
    <col min="9" max="9" width="9.140625" style="8" customWidth="1"/>
    <col min="10" max="10" width="9.140625" style="11" customWidth="1"/>
    <col min="11" max="11" width="12.28125" style="11" bestFit="1" customWidth="1"/>
    <col min="12" max="16384" width="9.140625" style="3" customWidth="1"/>
  </cols>
  <sheetData>
    <row r="1" spans="1:11" ht="12.75">
      <c r="A1" s="87" t="s">
        <v>53</v>
      </c>
      <c r="B1" s="74" t="s">
        <v>54</v>
      </c>
      <c r="C1" s="83"/>
      <c r="D1" s="84"/>
      <c r="E1" s="85"/>
      <c r="F1" s="85"/>
      <c r="G1" s="86"/>
      <c r="H1" s="75" t="s">
        <v>55</v>
      </c>
      <c r="I1" s="76"/>
      <c r="J1" s="73"/>
      <c r="K1" s="74"/>
    </row>
    <row r="2" ht="6.75" customHeight="1"/>
    <row r="3" spans="1:11" ht="12.75">
      <c r="A3" s="21" t="s">
        <v>8</v>
      </c>
      <c r="B3" s="22" t="s">
        <v>35</v>
      </c>
      <c r="C3" s="22" t="s">
        <v>36</v>
      </c>
      <c r="D3" s="23" t="s">
        <v>4</v>
      </c>
      <c r="E3" s="22" t="s">
        <v>37</v>
      </c>
      <c r="F3" s="22" t="s">
        <v>38</v>
      </c>
      <c r="G3" s="23" t="s">
        <v>4</v>
      </c>
      <c r="H3" s="22" t="s">
        <v>6</v>
      </c>
      <c r="I3" s="23" t="s">
        <v>4</v>
      </c>
      <c r="J3" s="22" t="s">
        <v>31</v>
      </c>
      <c r="K3" s="22" t="s">
        <v>7</v>
      </c>
    </row>
    <row r="4" spans="1:11" ht="12.75">
      <c r="A4" s="1" t="s">
        <v>0</v>
      </c>
      <c r="B4" s="57">
        <v>0</v>
      </c>
      <c r="C4" s="57">
        <v>0</v>
      </c>
      <c r="D4" s="46">
        <v>0.08</v>
      </c>
      <c r="E4" s="57">
        <v>0</v>
      </c>
      <c r="F4" s="57">
        <v>0</v>
      </c>
      <c r="G4" s="46">
        <v>0.32</v>
      </c>
      <c r="H4" s="47">
        <f>((B4+C4)*D4)+((E4+F4)*G4)</f>
        <v>0</v>
      </c>
      <c r="I4" s="46">
        <v>0.15</v>
      </c>
      <c r="J4" s="57">
        <v>0</v>
      </c>
      <c r="K4" s="47">
        <f>(I4*H4)-J4</f>
        <v>0</v>
      </c>
    </row>
    <row r="5" spans="1:11" ht="12.75">
      <c r="A5" s="1" t="s">
        <v>1</v>
      </c>
      <c r="B5" s="57">
        <v>0</v>
      </c>
      <c r="C5" s="57">
        <v>0</v>
      </c>
      <c r="D5" s="46">
        <v>0.08</v>
      </c>
      <c r="E5" s="57">
        <v>0</v>
      </c>
      <c r="F5" s="57">
        <v>0</v>
      </c>
      <c r="G5" s="46">
        <v>0.32</v>
      </c>
      <c r="H5" s="47">
        <f>((B5+C5)*D5)+((E5+F5)*G5)</f>
        <v>0</v>
      </c>
      <c r="I5" s="46">
        <v>0.15</v>
      </c>
      <c r="J5" s="57">
        <v>0</v>
      </c>
      <c r="K5" s="47">
        <f>(I5*H5)-J5</f>
        <v>0</v>
      </c>
    </row>
    <row r="6" spans="1:11" ht="12.75">
      <c r="A6" s="1" t="s">
        <v>2</v>
      </c>
      <c r="B6" s="57">
        <v>0</v>
      </c>
      <c r="C6" s="57">
        <v>0</v>
      </c>
      <c r="D6" s="46">
        <v>0.08</v>
      </c>
      <c r="E6" s="57">
        <v>0</v>
      </c>
      <c r="F6" s="57">
        <v>0</v>
      </c>
      <c r="G6" s="46">
        <v>0.32</v>
      </c>
      <c r="H6" s="47">
        <f>((B6+C6)*D6)+((E6+F6)*G6)</f>
        <v>0</v>
      </c>
      <c r="I6" s="46">
        <v>0.15</v>
      </c>
      <c r="J6" s="57">
        <v>0</v>
      </c>
      <c r="K6" s="47">
        <f>(I6*H6)-J6</f>
        <v>0</v>
      </c>
    </row>
    <row r="7" spans="1:11" ht="12.75">
      <c r="A7" s="9" t="s">
        <v>8</v>
      </c>
      <c r="B7" s="66"/>
      <c r="C7" s="67">
        <f>SUM(B4:C6)</f>
        <v>0</v>
      </c>
      <c r="D7" s="68"/>
      <c r="E7" s="66"/>
      <c r="F7" s="67">
        <f>SUM(E4:F6)</f>
        <v>0</v>
      </c>
      <c r="G7" s="69"/>
      <c r="H7" s="48">
        <f>SUM(H4:H6)</f>
        <v>0</v>
      </c>
      <c r="I7" s="70"/>
      <c r="J7" s="58">
        <f>SUM(J4:J6)</f>
        <v>0</v>
      </c>
      <c r="K7" s="48">
        <f>SUM(K4:K6)</f>
        <v>0</v>
      </c>
    </row>
    <row r="8" spans="1:11" ht="12.75">
      <c r="A8" s="24" t="s">
        <v>13</v>
      </c>
      <c r="B8" s="25"/>
      <c r="C8" s="25"/>
      <c r="D8" s="26"/>
      <c r="E8" s="55">
        <v>60000</v>
      </c>
      <c r="F8" s="55"/>
      <c r="G8" s="27"/>
      <c r="H8" s="49">
        <f>IF(H7&gt;E8,H7-E8,0)</f>
        <v>0</v>
      </c>
      <c r="I8" s="56">
        <v>0.1</v>
      </c>
      <c r="J8" s="71"/>
      <c r="K8" s="50">
        <f>I8*H8</f>
        <v>0</v>
      </c>
    </row>
    <row r="9" spans="1:11" ht="12.75">
      <c r="A9" s="30" t="s">
        <v>9</v>
      </c>
      <c r="B9" s="28"/>
      <c r="C9" s="28"/>
      <c r="D9" s="31"/>
      <c r="E9" s="28"/>
      <c r="F9" s="28"/>
      <c r="G9" s="31"/>
      <c r="H9" s="28"/>
      <c r="I9" s="31"/>
      <c r="J9" s="28"/>
      <c r="K9" s="51">
        <f>-K4</f>
        <v>0</v>
      </c>
    </row>
    <row r="10" spans="1:11" ht="12.75">
      <c r="A10" s="16" t="s">
        <v>10</v>
      </c>
      <c r="B10" s="17"/>
      <c r="C10" s="17"/>
      <c r="D10" s="18"/>
      <c r="E10" s="17"/>
      <c r="F10" s="17"/>
      <c r="G10" s="18"/>
      <c r="H10" s="17"/>
      <c r="I10" s="18"/>
      <c r="J10" s="17"/>
      <c r="K10" s="52">
        <f>-K5</f>
        <v>0</v>
      </c>
    </row>
    <row r="11" spans="1:11" ht="12.75">
      <c r="A11" s="12" t="s">
        <v>11</v>
      </c>
      <c r="B11" s="14"/>
      <c r="C11" s="14"/>
      <c r="D11" s="13"/>
      <c r="E11" s="14"/>
      <c r="F11" s="14"/>
      <c r="G11" s="13"/>
      <c r="H11" s="14"/>
      <c r="I11" s="13"/>
      <c r="J11" s="14"/>
      <c r="K11" s="53">
        <f>SUM(K7:K10)</f>
        <v>0</v>
      </c>
    </row>
    <row r="12" spans="1:11" ht="12.75">
      <c r="A12" s="32" t="s">
        <v>12</v>
      </c>
      <c r="B12" s="29"/>
      <c r="C12" s="29"/>
      <c r="D12" s="33"/>
      <c r="E12" s="29"/>
      <c r="F12" s="29"/>
      <c r="G12" s="33"/>
      <c r="H12" s="29"/>
      <c r="I12" s="33"/>
      <c r="J12" s="29"/>
      <c r="K12" s="54">
        <f>K8+K7+J7</f>
        <v>0</v>
      </c>
    </row>
    <row r="13" ht="5.25" customHeight="1"/>
    <row r="14" spans="1:11" ht="12.75">
      <c r="A14" s="21" t="s">
        <v>8</v>
      </c>
      <c r="B14" s="22" t="s">
        <v>35</v>
      </c>
      <c r="C14" s="22" t="s">
        <v>36</v>
      </c>
      <c r="D14" s="23" t="s">
        <v>4</v>
      </c>
      <c r="E14" s="22" t="s">
        <v>37</v>
      </c>
      <c r="F14" s="22" t="s">
        <v>38</v>
      </c>
      <c r="G14" s="23" t="s">
        <v>4</v>
      </c>
      <c r="H14" s="22" t="s">
        <v>6</v>
      </c>
      <c r="I14" s="23" t="s">
        <v>4</v>
      </c>
      <c r="J14" s="22" t="s">
        <v>31</v>
      </c>
      <c r="K14" s="22" t="s">
        <v>7</v>
      </c>
    </row>
    <row r="15" spans="1:11" ht="12.75">
      <c r="A15" s="1" t="s">
        <v>14</v>
      </c>
      <c r="B15" s="57">
        <v>0</v>
      </c>
      <c r="C15" s="57">
        <v>0</v>
      </c>
      <c r="D15" s="46">
        <v>0.08</v>
      </c>
      <c r="E15" s="57">
        <v>0</v>
      </c>
      <c r="F15" s="57">
        <v>0</v>
      </c>
      <c r="G15" s="46">
        <v>0.32</v>
      </c>
      <c r="H15" s="47">
        <f>((E15+F15)*G15)+((C15+B15)*D15)</f>
        <v>0</v>
      </c>
      <c r="I15" s="46">
        <v>0.15</v>
      </c>
      <c r="J15" s="57">
        <v>0</v>
      </c>
      <c r="K15" s="47">
        <f>(I15*H15)-J15</f>
        <v>0</v>
      </c>
    </row>
    <row r="16" spans="1:11" ht="12.75">
      <c r="A16" s="1" t="s">
        <v>15</v>
      </c>
      <c r="B16" s="57">
        <v>0</v>
      </c>
      <c r="C16" s="57">
        <v>0</v>
      </c>
      <c r="D16" s="46">
        <v>0.08</v>
      </c>
      <c r="E16" s="57">
        <v>0</v>
      </c>
      <c r="F16" s="57">
        <v>0</v>
      </c>
      <c r="G16" s="46">
        <v>0.32</v>
      </c>
      <c r="H16" s="47">
        <f>((E16+F16)*G16)+((C16+B16)*D16)</f>
        <v>0</v>
      </c>
      <c r="I16" s="46">
        <v>0.15</v>
      </c>
      <c r="J16" s="57">
        <v>0</v>
      </c>
      <c r="K16" s="47">
        <f>(I16*H16)-J16</f>
        <v>0</v>
      </c>
    </row>
    <row r="17" spans="1:11" ht="12.75">
      <c r="A17" s="1" t="s">
        <v>16</v>
      </c>
      <c r="B17" s="57">
        <v>0</v>
      </c>
      <c r="C17" s="57">
        <v>0</v>
      </c>
      <c r="D17" s="46">
        <v>0.08</v>
      </c>
      <c r="E17" s="57">
        <v>0</v>
      </c>
      <c r="F17" s="57">
        <v>0</v>
      </c>
      <c r="G17" s="46">
        <v>0.32</v>
      </c>
      <c r="H17" s="47">
        <f>((E17+F17)*G17)+((C17+B17)*D17)</f>
        <v>0</v>
      </c>
      <c r="I17" s="46">
        <v>0.15</v>
      </c>
      <c r="J17" s="57">
        <v>0</v>
      </c>
      <c r="K17" s="47">
        <f>(I17*H17)-J17</f>
        <v>0</v>
      </c>
    </row>
    <row r="18" spans="1:11" ht="12.75">
      <c r="A18" s="9" t="s">
        <v>8</v>
      </c>
      <c r="B18" s="66"/>
      <c r="C18" s="67">
        <f>SUM(B15:C17)</f>
        <v>0</v>
      </c>
      <c r="D18" s="68"/>
      <c r="E18" s="66"/>
      <c r="F18" s="67">
        <f>SUM(E15:F17)</f>
        <v>0</v>
      </c>
      <c r="G18" s="69"/>
      <c r="H18" s="48">
        <f>SUM(H15:H17)</f>
        <v>0</v>
      </c>
      <c r="I18" s="72"/>
      <c r="J18" s="58">
        <f>SUM(J15:J17)</f>
        <v>0</v>
      </c>
      <c r="K18" s="48">
        <f>SUM(K15:K17)</f>
        <v>0</v>
      </c>
    </row>
    <row r="19" spans="1:11" ht="12.75">
      <c r="A19" s="24" t="s">
        <v>13</v>
      </c>
      <c r="B19" s="25"/>
      <c r="C19" s="25"/>
      <c r="D19" s="26"/>
      <c r="E19" s="55">
        <v>60000</v>
      </c>
      <c r="F19" s="55"/>
      <c r="G19" s="27"/>
      <c r="H19" s="49">
        <f>IF(H18&gt;E19,H18-E19,0)</f>
        <v>0</v>
      </c>
      <c r="I19" s="56">
        <v>0.1</v>
      </c>
      <c r="J19" s="71"/>
      <c r="K19" s="50">
        <f>I19*H19</f>
        <v>0</v>
      </c>
    </row>
    <row r="20" spans="1:11" ht="12.75">
      <c r="A20" s="30" t="s">
        <v>26</v>
      </c>
      <c r="B20" s="28"/>
      <c r="C20" s="28"/>
      <c r="D20" s="31"/>
      <c r="E20" s="28"/>
      <c r="F20" s="28"/>
      <c r="G20" s="31"/>
      <c r="H20" s="28"/>
      <c r="I20" s="31"/>
      <c r="J20" s="28"/>
      <c r="K20" s="51">
        <f>-K15</f>
        <v>0</v>
      </c>
    </row>
    <row r="21" spans="1:11" ht="12.75">
      <c r="A21" s="16" t="s">
        <v>27</v>
      </c>
      <c r="B21" s="17"/>
      <c r="C21" s="17"/>
      <c r="D21" s="18"/>
      <c r="E21" s="17"/>
      <c r="F21" s="17"/>
      <c r="G21" s="18"/>
      <c r="H21" s="17"/>
      <c r="I21" s="18"/>
      <c r="J21" s="17"/>
      <c r="K21" s="52">
        <f>-K16</f>
        <v>0</v>
      </c>
    </row>
    <row r="22" spans="1:11" ht="12.75">
      <c r="A22" s="12" t="s">
        <v>28</v>
      </c>
      <c r="B22" s="14"/>
      <c r="C22" s="14"/>
      <c r="D22" s="13"/>
      <c r="E22" s="14"/>
      <c r="F22" s="14"/>
      <c r="G22" s="13"/>
      <c r="H22" s="14"/>
      <c r="I22" s="13"/>
      <c r="J22" s="14"/>
      <c r="K22" s="53">
        <f>SUM(K18:K21)</f>
        <v>0</v>
      </c>
    </row>
    <row r="23" spans="1:11" ht="12.75">
      <c r="A23" s="32" t="s">
        <v>12</v>
      </c>
      <c r="B23" s="29"/>
      <c r="C23" s="29"/>
      <c r="D23" s="33"/>
      <c r="E23" s="29"/>
      <c r="F23" s="29"/>
      <c r="G23" s="33"/>
      <c r="H23" s="29"/>
      <c r="I23" s="33"/>
      <c r="J23" s="29"/>
      <c r="K23" s="54">
        <f>K19+K18+J18</f>
        <v>0</v>
      </c>
    </row>
    <row r="24" ht="5.25" customHeight="1"/>
    <row r="25" spans="1:11" ht="12.75">
      <c r="A25" s="21" t="s">
        <v>8</v>
      </c>
      <c r="B25" s="22" t="s">
        <v>35</v>
      </c>
      <c r="C25" s="22" t="s">
        <v>36</v>
      </c>
      <c r="D25" s="23" t="s">
        <v>4</v>
      </c>
      <c r="E25" s="22" t="s">
        <v>37</v>
      </c>
      <c r="F25" s="22" t="s">
        <v>38</v>
      </c>
      <c r="G25" s="23" t="s">
        <v>4</v>
      </c>
      <c r="H25" s="22" t="s">
        <v>6</v>
      </c>
      <c r="I25" s="23" t="s">
        <v>4</v>
      </c>
      <c r="J25" s="22" t="s">
        <v>31</v>
      </c>
      <c r="K25" s="22" t="s">
        <v>7</v>
      </c>
    </row>
    <row r="26" spans="1:11" ht="12.75">
      <c r="A26" s="1" t="s">
        <v>17</v>
      </c>
      <c r="B26" s="57">
        <v>0</v>
      </c>
      <c r="C26" s="57">
        <v>0</v>
      </c>
      <c r="D26" s="46">
        <v>0.08</v>
      </c>
      <c r="E26" s="57">
        <v>0</v>
      </c>
      <c r="F26" s="57">
        <v>0</v>
      </c>
      <c r="G26" s="46">
        <v>0.32</v>
      </c>
      <c r="H26" s="47">
        <f>((F26+E26)*G26)+((C26+B26)*D26)</f>
        <v>0</v>
      </c>
      <c r="I26" s="46">
        <v>0.15</v>
      </c>
      <c r="J26" s="57">
        <v>0</v>
      </c>
      <c r="K26" s="47">
        <f>(I26*H26)-J26</f>
        <v>0</v>
      </c>
    </row>
    <row r="27" spans="1:11" ht="12.75">
      <c r="A27" s="1" t="s">
        <v>18</v>
      </c>
      <c r="B27" s="57">
        <v>0</v>
      </c>
      <c r="C27" s="57">
        <v>0</v>
      </c>
      <c r="D27" s="46">
        <v>0.08</v>
      </c>
      <c r="E27" s="57">
        <v>0</v>
      </c>
      <c r="F27" s="57">
        <v>0</v>
      </c>
      <c r="G27" s="46">
        <v>0.32</v>
      </c>
      <c r="H27" s="47">
        <f>((F27+E27)*G27)+((C27+B27)*D27)</f>
        <v>0</v>
      </c>
      <c r="I27" s="46">
        <v>0.15</v>
      </c>
      <c r="J27" s="57">
        <v>0</v>
      </c>
      <c r="K27" s="47">
        <f>(I27*H27)-J27</f>
        <v>0</v>
      </c>
    </row>
    <row r="28" spans="1:11" ht="12.75">
      <c r="A28" s="1" t="s">
        <v>19</v>
      </c>
      <c r="B28" s="57">
        <v>0</v>
      </c>
      <c r="C28" s="57">
        <v>0</v>
      </c>
      <c r="D28" s="46">
        <v>0.08</v>
      </c>
      <c r="E28" s="57">
        <v>0</v>
      </c>
      <c r="F28" s="57">
        <v>0</v>
      </c>
      <c r="G28" s="46">
        <v>0.32</v>
      </c>
      <c r="H28" s="47">
        <f>((F28+E28)*G28)+((C28+B28)*D28)</f>
        <v>0</v>
      </c>
      <c r="I28" s="46">
        <v>0.15</v>
      </c>
      <c r="J28" s="57">
        <v>0</v>
      </c>
      <c r="K28" s="47">
        <f>(I28*H28)-J28</f>
        <v>0</v>
      </c>
    </row>
    <row r="29" spans="1:11" ht="12.75">
      <c r="A29" s="9" t="s">
        <v>8</v>
      </c>
      <c r="B29" s="66"/>
      <c r="C29" s="67">
        <f>SUM(B26:C28)</f>
        <v>0</v>
      </c>
      <c r="D29" s="68"/>
      <c r="E29" s="66"/>
      <c r="F29" s="67">
        <f>SUM(E26:F28)</f>
        <v>0</v>
      </c>
      <c r="G29" s="69"/>
      <c r="H29" s="48">
        <f>SUM(H26:H28)</f>
        <v>0</v>
      </c>
      <c r="I29" s="72"/>
      <c r="J29" s="58">
        <f>SUM(J26:J28)</f>
        <v>0</v>
      </c>
      <c r="K29" s="48">
        <f>SUM(K26:K28)</f>
        <v>0</v>
      </c>
    </row>
    <row r="30" spans="1:11" ht="12.75">
      <c r="A30" s="24" t="s">
        <v>13</v>
      </c>
      <c r="B30" s="25"/>
      <c r="C30" s="25"/>
      <c r="D30" s="26"/>
      <c r="E30" s="55">
        <v>60000</v>
      </c>
      <c r="F30" s="55"/>
      <c r="G30" s="27"/>
      <c r="H30" s="49">
        <f>IF(H29&gt;E30,H29-E30,0)</f>
        <v>0</v>
      </c>
      <c r="I30" s="56">
        <v>0.1</v>
      </c>
      <c r="J30" s="71"/>
      <c r="K30" s="50">
        <f>I30*H30</f>
        <v>0</v>
      </c>
    </row>
    <row r="31" spans="1:11" ht="12.75">
      <c r="A31" s="30" t="s">
        <v>24</v>
      </c>
      <c r="B31" s="28"/>
      <c r="C31" s="28"/>
      <c r="D31" s="31"/>
      <c r="E31" s="28"/>
      <c r="F31" s="28"/>
      <c r="G31" s="31"/>
      <c r="H31" s="28"/>
      <c r="I31" s="31"/>
      <c r="J31" s="28"/>
      <c r="K31" s="51">
        <f>-K26</f>
        <v>0</v>
      </c>
    </row>
    <row r="32" spans="1:11" ht="12.75">
      <c r="A32" s="16" t="s">
        <v>25</v>
      </c>
      <c r="B32" s="17"/>
      <c r="C32" s="17"/>
      <c r="D32" s="18"/>
      <c r="E32" s="17"/>
      <c r="F32" s="17"/>
      <c r="G32" s="18"/>
      <c r="H32" s="17"/>
      <c r="I32" s="18"/>
      <c r="J32" s="17"/>
      <c r="K32" s="52">
        <f>-K27</f>
        <v>0</v>
      </c>
    </row>
    <row r="33" spans="1:11" ht="12.75">
      <c r="A33" s="12" t="s">
        <v>33</v>
      </c>
      <c r="B33" s="14"/>
      <c r="C33" s="14"/>
      <c r="D33" s="13"/>
      <c r="E33" s="14"/>
      <c r="F33" s="14"/>
      <c r="G33" s="13"/>
      <c r="H33" s="14"/>
      <c r="I33" s="13"/>
      <c r="J33" s="14"/>
      <c r="K33" s="53">
        <f>SUM(K29:K32)</f>
        <v>0</v>
      </c>
    </row>
    <row r="34" spans="1:11" ht="12.75">
      <c r="A34" s="32" t="s">
        <v>12</v>
      </c>
      <c r="B34" s="29"/>
      <c r="C34" s="29"/>
      <c r="D34" s="33"/>
      <c r="E34" s="29"/>
      <c r="F34" s="29"/>
      <c r="G34" s="33"/>
      <c r="H34" s="29"/>
      <c r="I34" s="33"/>
      <c r="J34" s="29"/>
      <c r="K34" s="54">
        <f>K30+K29+J29</f>
        <v>0</v>
      </c>
    </row>
    <row r="35" ht="7.5" customHeight="1"/>
    <row r="36" spans="1:11" ht="12.75">
      <c r="A36" s="21" t="s">
        <v>8</v>
      </c>
      <c r="B36" s="22" t="s">
        <v>35</v>
      </c>
      <c r="C36" s="22" t="s">
        <v>36</v>
      </c>
      <c r="D36" s="23" t="s">
        <v>4</v>
      </c>
      <c r="E36" s="22" t="s">
        <v>37</v>
      </c>
      <c r="F36" s="22" t="s">
        <v>38</v>
      </c>
      <c r="G36" s="23" t="s">
        <v>4</v>
      </c>
      <c r="H36" s="22" t="s">
        <v>6</v>
      </c>
      <c r="I36" s="23" t="s">
        <v>4</v>
      </c>
      <c r="J36" s="22" t="s">
        <v>31</v>
      </c>
      <c r="K36" s="22" t="s">
        <v>7</v>
      </c>
    </row>
    <row r="37" spans="1:11" ht="12.75">
      <c r="A37" s="1" t="s">
        <v>20</v>
      </c>
      <c r="B37" s="57">
        <v>0</v>
      </c>
      <c r="C37" s="57">
        <v>0</v>
      </c>
      <c r="D37" s="46">
        <v>0.08</v>
      </c>
      <c r="E37" s="57">
        <v>0</v>
      </c>
      <c r="F37" s="57">
        <v>0</v>
      </c>
      <c r="G37" s="46">
        <v>0.32</v>
      </c>
      <c r="H37" s="47">
        <f>((F37+E37)*G37)+((C37+B37)*D37)</f>
        <v>0</v>
      </c>
      <c r="I37" s="46">
        <v>0.15</v>
      </c>
      <c r="J37" s="57">
        <v>0</v>
      </c>
      <c r="K37" s="47">
        <f>(I37*H37)-J37</f>
        <v>0</v>
      </c>
    </row>
    <row r="38" spans="1:11" ht="12.75">
      <c r="A38" s="1" t="s">
        <v>21</v>
      </c>
      <c r="B38" s="57">
        <v>0</v>
      </c>
      <c r="C38" s="57">
        <v>0</v>
      </c>
      <c r="D38" s="46">
        <v>0.08</v>
      </c>
      <c r="E38" s="57">
        <v>0</v>
      </c>
      <c r="F38" s="57">
        <v>0</v>
      </c>
      <c r="G38" s="46">
        <v>0.32</v>
      </c>
      <c r="H38" s="47">
        <f>((F38+E38)*G38)+((C38+B38)*D38)</f>
        <v>0</v>
      </c>
      <c r="I38" s="46">
        <v>0.15</v>
      </c>
      <c r="J38" s="57">
        <v>0</v>
      </c>
      <c r="K38" s="47">
        <f>(I38*H38)-J38</f>
        <v>0</v>
      </c>
    </row>
    <row r="39" spans="1:11" ht="12.75">
      <c r="A39" s="1" t="s">
        <v>22</v>
      </c>
      <c r="B39" s="57">
        <v>0</v>
      </c>
      <c r="C39" s="57">
        <v>0</v>
      </c>
      <c r="D39" s="46">
        <v>0.08</v>
      </c>
      <c r="E39" s="57">
        <v>0</v>
      </c>
      <c r="F39" s="57">
        <v>0</v>
      </c>
      <c r="G39" s="46">
        <v>0.32</v>
      </c>
      <c r="H39" s="47">
        <f>((F39+E39)*G39)+((C39+B39)*D39)</f>
        <v>0</v>
      </c>
      <c r="I39" s="46">
        <v>0.15</v>
      </c>
      <c r="J39" s="57">
        <v>0</v>
      </c>
      <c r="K39" s="47">
        <f>(I39*H39)-J39</f>
        <v>0</v>
      </c>
    </row>
    <row r="40" spans="1:11" ht="12.75">
      <c r="A40" s="9" t="s">
        <v>8</v>
      </c>
      <c r="B40" s="66"/>
      <c r="C40" s="67">
        <f>SUM(B37:C39)</f>
        <v>0</v>
      </c>
      <c r="D40" s="68"/>
      <c r="E40" s="66"/>
      <c r="F40" s="67">
        <f>SUM(E37:F39)</f>
        <v>0</v>
      </c>
      <c r="G40" s="69"/>
      <c r="H40" s="48">
        <f>SUM(H37:H39)</f>
        <v>0</v>
      </c>
      <c r="I40" s="72"/>
      <c r="J40" s="58">
        <f>SUM(J37:J39)</f>
        <v>0</v>
      </c>
      <c r="K40" s="48">
        <f>SUM(K37:K39)</f>
        <v>0</v>
      </c>
    </row>
    <row r="41" spans="1:11" ht="12.75">
      <c r="A41" s="24" t="s">
        <v>13</v>
      </c>
      <c r="B41" s="25"/>
      <c r="C41" s="25"/>
      <c r="D41" s="26"/>
      <c r="E41" s="55">
        <v>60000</v>
      </c>
      <c r="F41" s="55"/>
      <c r="G41" s="27"/>
      <c r="H41" s="49">
        <f>IF(H40&gt;E41,H40-E41,0)</f>
        <v>0</v>
      </c>
      <c r="I41" s="56">
        <v>0.1</v>
      </c>
      <c r="J41" s="71"/>
      <c r="K41" s="50">
        <f>I41*H41</f>
        <v>0</v>
      </c>
    </row>
    <row r="42" spans="1:11" ht="12.75">
      <c r="A42" s="30" t="s">
        <v>32</v>
      </c>
      <c r="B42" s="28"/>
      <c r="C42" s="28"/>
      <c r="D42" s="31"/>
      <c r="E42" s="28"/>
      <c r="F42" s="28"/>
      <c r="G42" s="31"/>
      <c r="H42" s="28"/>
      <c r="I42" s="31"/>
      <c r="J42" s="28"/>
      <c r="K42" s="51">
        <f>-K37</f>
        <v>0</v>
      </c>
    </row>
    <row r="43" spans="1:11" ht="12.75">
      <c r="A43" s="16" t="s">
        <v>23</v>
      </c>
      <c r="B43" s="17"/>
      <c r="C43" s="17"/>
      <c r="D43" s="18"/>
      <c r="E43" s="17"/>
      <c r="F43" s="17"/>
      <c r="G43" s="18"/>
      <c r="H43" s="17"/>
      <c r="I43" s="18"/>
      <c r="J43" s="17"/>
      <c r="K43" s="52">
        <f>-K38</f>
        <v>0</v>
      </c>
    </row>
    <row r="44" spans="1:11" ht="12.75">
      <c r="A44" s="12" t="s">
        <v>29</v>
      </c>
      <c r="B44" s="14"/>
      <c r="C44" s="14"/>
      <c r="D44" s="13"/>
      <c r="E44" s="14"/>
      <c r="F44" s="14"/>
      <c r="G44" s="13"/>
      <c r="H44" s="14"/>
      <c r="I44" s="13"/>
      <c r="J44" s="14"/>
      <c r="K44" s="53">
        <f>SUM(K40:K43)</f>
        <v>0</v>
      </c>
    </row>
    <row r="45" spans="1:11" ht="12.75">
      <c r="A45" s="32" t="s">
        <v>12</v>
      </c>
      <c r="B45" s="29"/>
      <c r="C45" s="29"/>
      <c r="D45" s="33"/>
      <c r="E45" s="29"/>
      <c r="F45" s="29"/>
      <c r="G45" s="33"/>
      <c r="H45" s="29"/>
      <c r="I45" s="33"/>
      <c r="J45" s="29"/>
      <c r="K45" s="54">
        <f>K41+K40+J40</f>
        <v>0</v>
      </c>
    </row>
  </sheetData>
  <sheetProtection password="DFF2" sheet="1" objects="1" scenarios="1"/>
  <printOptions/>
  <pageMargins left="0.984251968503937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8" sqref="B28"/>
    </sheetView>
  </sheetViews>
  <sheetFormatPr defaultColWidth="9.140625" defaultRowHeight="12.75"/>
  <cols>
    <col min="1" max="1" width="20.7109375" style="45" customWidth="1"/>
    <col min="2" max="2" width="13.00390625" style="11" customWidth="1"/>
    <col min="3" max="3" width="9.140625" style="8" customWidth="1"/>
    <col min="4" max="4" width="14.140625" style="11" customWidth="1"/>
    <col min="5" max="5" width="9.140625" style="8" customWidth="1"/>
    <col min="6" max="6" width="16.7109375" style="11" customWidth="1"/>
    <col min="7" max="7" width="9.140625" style="8" customWidth="1"/>
    <col min="8" max="8" width="9.140625" style="41" customWidth="1"/>
    <col min="9" max="9" width="12.28125" style="11" bestFit="1" customWidth="1"/>
    <col min="10" max="64" width="9.140625" style="3" customWidth="1"/>
  </cols>
  <sheetData>
    <row r="1" spans="1:9" ht="12.75">
      <c r="A1" s="77" t="s">
        <v>56</v>
      </c>
      <c r="B1" s="2" t="s">
        <v>54</v>
      </c>
      <c r="C1" s="82">
        <f>IRPJ!C1</f>
        <v>0</v>
      </c>
      <c r="D1" s="78"/>
      <c r="E1" s="79"/>
      <c r="F1" s="78"/>
      <c r="G1" s="79"/>
      <c r="H1" s="80"/>
      <c r="I1" s="81"/>
    </row>
    <row r="3" spans="1:9" ht="12.75">
      <c r="A3" s="21" t="s">
        <v>8</v>
      </c>
      <c r="B3" s="22" t="s">
        <v>3</v>
      </c>
      <c r="C3" s="23" t="s">
        <v>4</v>
      </c>
      <c r="D3" s="22" t="s">
        <v>5</v>
      </c>
      <c r="E3" s="23" t="s">
        <v>4</v>
      </c>
      <c r="F3" s="22" t="s">
        <v>6</v>
      </c>
      <c r="G3" s="23" t="s">
        <v>4</v>
      </c>
      <c r="H3" s="38" t="s">
        <v>31</v>
      </c>
      <c r="I3" s="22" t="s">
        <v>39</v>
      </c>
    </row>
    <row r="4" spans="1:9" ht="12.75">
      <c r="A4" s="1" t="s">
        <v>0</v>
      </c>
      <c r="B4" s="57">
        <f>IRPJ!B4+IRPJ!C4</f>
        <v>0</v>
      </c>
      <c r="C4" s="46">
        <v>0.12</v>
      </c>
      <c r="D4" s="57">
        <f>IRPJ!E4+IRPJ!F4</f>
        <v>0</v>
      </c>
      <c r="E4" s="46">
        <v>0.32</v>
      </c>
      <c r="F4" s="47">
        <f>(B4*C4)+(D4*E4)</f>
        <v>0</v>
      </c>
      <c r="G4" s="46">
        <v>0.09</v>
      </c>
      <c r="H4" s="61">
        <v>0</v>
      </c>
      <c r="I4" s="47">
        <f>G4*F4-H4</f>
        <v>0</v>
      </c>
    </row>
    <row r="5" spans="1:9" ht="12.75">
      <c r="A5" s="1" t="s">
        <v>1</v>
      </c>
      <c r="B5" s="57">
        <f>IRPJ!B5+IRPJ!C5</f>
        <v>0</v>
      </c>
      <c r="C5" s="46">
        <v>0.12</v>
      </c>
      <c r="D5" s="57">
        <f>IRPJ!E5+IRPJ!F5</f>
        <v>0</v>
      </c>
      <c r="E5" s="46">
        <v>0.32</v>
      </c>
      <c r="F5" s="47">
        <f>(B5*C5)+(D5*E5)</f>
        <v>0</v>
      </c>
      <c r="G5" s="46">
        <v>0.09</v>
      </c>
      <c r="H5" s="61">
        <v>0</v>
      </c>
      <c r="I5" s="47">
        <f>G5*F5-H5</f>
        <v>0</v>
      </c>
    </row>
    <row r="6" spans="1:9" ht="12.75">
      <c r="A6" s="1" t="s">
        <v>2</v>
      </c>
      <c r="B6" s="57">
        <f>IRPJ!B6+IRPJ!C6</f>
        <v>0</v>
      </c>
      <c r="C6" s="46">
        <v>0.12</v>
      </c>
      <c r="D6" s="57">
        <f>IRPJ!E6+IRPJ!F6</f>
        <v>0</v>
      </c>
      <c r="E6" s="46">
        <v>0.32</v>
      </c>
      <c r="F6" s="47">
        <f>(B6*C6)+(D6*E6)</f>
        <v>0</v>
      </c>
      <c r="G6" s="46">
        <v>0.09</v>
      </c>
      <c r="H6" s="61">
        <v>0</v>
      </c>
      <c r="I6" s="47">
        <f>G6*F6-H6</f>
        <v>0</v>
      </c>
    </row>
    <row r="7" spans="1:9" ht="12.75">
      <c r="A7" s="9" t="s">
        <v>30</v>
      </c>
      <c r="B7" s="4"/>
      <c r="C7" s="5"/>
      <c r="D7" s="4"/>
      <c r="E7" s="6"/>
      <c r="F7" s="48">
        <f>SUM(F4:F6)</f>
        <v>0</v>
      </c>
      <c r="G7" s="15"/>
      <c r="H7" s="62">
        <f>SUM(H4:H6)</f>
        <v>0</v>
      </c>
      <c r="I7" s="48">
        <f>SUM(I4:I6)</f>
        <v>0</v>
      </c>
    </row>
    <row r="8" spans="1:9" ht="12.75">
      <c r="A8" s="42" t="s">
        <v>34</v>
      </c>
      <c r="B8" s="19"/>
      <c r="C8" s="20"/>
      <c r="D8" s="19"/>
      <c r="E8" s="20"/>
      <c r="F8" s="19"/>
      <c r="G8" s="20"/>
      <c r="H8" s="39"/>
      <c r="I8" s="60">
        <f>I7+H7</f>
        <v>0</v>
      </c>
    </row>
    <row r="9" spans="1:9" ht="12.75">
      <c r="A9" s="43"/>
      <c r="B9" s="34"/>
      <c r="C9" s="35"/>
      <c r="D9" s="34"/>
      <c r="E9" s="35"/>
      <c r="F9" s="34"/>
      <c r="G9" s="35"/>
      <c r="H9" s="40"/>
      <c r="I9" s="34"/>
    </row>
    <row r="11" spans="1:9" ht="12.75">
      <c r="A11" s="21" t="s">
        <v>8</v>
      </c>
      <c r="B11" s="22" t="s">
        <v>3</v>
      </c>
      <c r="C11" s="23" t="s">
        <v>4</v>
      </c>
      <c r="D11" s="22" t="s">
        <v>5</v>
      </c>
      <c r="E11" s="23" t="s">
        <v>4</v>
      </c>
      <c r="F11" s="22" t="s">
        <v>6</v>
      </c>
      <c r="G11" s="23" t="s">
        <v>4</v>
      </c>
      <c r="H11" s="38" t="s">
        <v>31</v>
      </c>
      <c r="I11" s="22" t="s">
        <v>39</v>
      </c>
    </row>
    <row r="12" spans="1:9" ht="12.75">
      <c r="A12" s="1" t="s">
        <v>14</v>
      </c>
      <c r="B12" s="57">
        <f>IRPJ!B15+IRPJ!C15</f>
        <v>0</v>
      </c>
      <c r="C12" s="46">
        <v>0.12</v>
      </c>
      <c r="D12" s="57">
        <f>IRPJ!E15+IRPJ!F15</f>
        <v>0</v>
      </c>
      <c r="E12" s="46">
        <v>0.32</v>
      </c>
      <c r="F12" s="2">
        <f>(B12*C12)+(D12*E12)</f>
        <v>0</v>
      </c>
      <c r="G12" s="46">
        <v>0.09</v>
      </c>
      <c r="H12" s="61">
        <v>0</v>
      </c>
      <c r="I12" s="47">
        <f>G12*F12-H12</f>
        <v>0</v>
      </c>
    </row>
    <row r="13" spans="1:9" ht="12.75">
      <c r="A13" s="1" t="s">
        <v>15</v>
      </c>
      <c r="B13" s="57">
        <f>IRPJ!B16+IRPJ!C16</f>
        <v>0</v>
      </c>
      <c r="C13" s="46">
        <v>0.12</v>
      </c>
      <c r="D13" s="57">
        <f>IRPJ!E16+IRPJ!F16</f>
        <v>0</v>
      </c>
      <c r="E13" s="46">
        <v>0.32</v>
      </c>
      <c r="F13" s="2">
        <f>(B13*C13)+(D13*E13)</f>
        <v>0</v>
      </c>
      <c r="G13" s="46">
        <v>0.09</v>
      </c>
      <c r="H13" s="61">
        <v>0</v>
      </c>
      <c r="I13" s="47">
        <f>G13*F13-H13</f>
        <v>0</v>
      </c>
    </row>
    <row r="14" spans="1:9" ht="12.75">
      <c r="A14" s="1" t="s">
        <v>16</v>
      </c>
      <c r="B14" s="57">
        <f>IRPJ!B17+IRPJ!C17</f>
        <v>0</v>
      </c>
      <c r="C14" s="46">
        <v>0.12</v>
      </c>
      <c r="D14" s="57">
        <f>IRPJ!E17+IRPJ!F17</f>
        <v>0</v>
      </c>
      <c r="E14" s="46">
        <v>0.32</v>
      </c>
      <c r="F14" s="2">
        <f>(B14*C14)+(D14*E14)</f>
        <v>0</v>
      </c>
      <c r="G14" s="46">
        <v>0.09</v>
      </c>
      <c r="H14" s="61">
        <v>0</v>
      </c>
      <c r="I14" s="47">
        <f>G14*F14-H14</f>
        <v>0</v>
      </c>
    </row>
    <row r="15" spans="1:9" ht="12.75">
      <c r="A15" s="9" t="s">
        <v>30</v>
      </c>
      <c r="B15" s="4"/>
      <c r="C15" s="5"/>
      <c r="D15" s="4"/>
      <c r="E15" s="6"/>
      <c r="F15" s="7">
        <f>SUM(F12:F14)</f>
        <v>0</v>
      </c>
      <c r="G15" s="15"/>
      <c r="H15" s="62">
        <f>SUM(H12:H14)</f>
        <v>0</v>
      </c>
      <c r="I15" s="48">
        <f>SUM(I12:I14)</f>
        <v>0</v>
      </c>
    </row>
    <row r="16" spans="1:9" ht="12.75">
      <c r="A16" s="42" t="str">
        <f>A8</f>
        <v>Total pago no Trimestre com DARF</v>
      </c>
      <c r="B16" s="19"/>
      <c r="C16" s="20"/>
      <c r="D16" s="19"/>
      <c r="E16" s="20"/>
      <c r="F16" s="19"/>
      <c r="G16" s="20"/>
      <c r="H16" s="39"/>
      <c r="I16" s="60">
        <f>I15+H15</f>
        <v>0</v>
      </c>
    </row>
    <row r="17" spans="1:9" ht="12.75">
      <c r="A17" s="43"/>
      <c r="B17" s="34"/>
      <c r="C17" s="35"/>
      <c r="D17" s="34"/>
      <c r="E17" s="35"/>
      <c r="F17" s="34"/>
      <c r="G17" s="35"/>
      <c r="H17" s="40"/>
      <c r="I17" s="34"/>
    </row>
    <row r="19" spans="1:9" ht="12.75">
      <c r="A19" s="21" t="s">
        <v>8</v>
      </c>
      <c r="B19" s="22" t="s">
        <v>3</v>
      </c>
      <c r="C19" s="23" t="s">
        <v>4</v>
      </c>
      <c r="D19" s="22" t="s">
        <v>5</v>
      </c>
      <c r="E19" s="23" t="s">
        <v>4</v>
      </c>
      <c r="F19" s="22" t="s">
        <v>6</v>
      </c>
      <c r="G19" s="23" t="s">
        <v>4</v>
      </c>
      <c r="H19" s="38" t="s">
        <v>31</v>
      </c>
      <c r="I19" s="22" t="s">
        <v>39</v>
      </c>
    </row>
    <row r="20" spans="1:9" ht="12.75">
      <c r="A20" s="1" t="s">
        <v>17</v>
      </c>
      <c r="B20" s="57">
        <f>IRPJ!B26+IRPJ!C26</f>
        <v>0</v>
      </c>
      <c r="C20" s="46">
        <v>0.12</v>
      </c>
      <c r="D20" s="57">
        <f>IRPJ!E26+IRPJ!F26</f>
        <v>0</v>
      </c>
      <c r="E20" s="46">
        <v>0.32</v>
      </c>
      <c r="F20" s="2">
        <f>(B20*C20)+(D20*E20)</f>
        <v>0</v>
      </c>
      <c r="G20" s="46">
        <v>0.09</v>
      </c>
      <c r="H20" s="61">
        <v>0</v>
      </c>
      <c r="I20" s="47">
        <f>G20*F20-H20</f>
        <v>0</v>
      </c>
    </row>
    <row r="21" spans="1:9" ht="12.75">
      <c r="A21" s="1" t="s">
        <v>18</v>
      </c>
      <c r="B21" s="57">
        <f>IRPJ!B27+IRPJ!C27</f>
        <v>0</v>
      </c>
      <c r="C21" s="46">
        <v>0.12</v>
      </c>
      <c r="D21" s="57">
        <f>IRPJ!E27+IRPJ!F27</f>
        <v>0</v>
      </c>
      <c r="E21" s="46">
        <v>0.32</v>
      </c>
      <c r="F21" s="2">
        <f>(B21*C21)+(D21*E21)</f>
        <v>0</v>
      </c>
      <c r="G21" s="46">
        <v>0.09</v>
      </c>
      <c r="H21" s="61">
        <v>0</v>
      </c>
      <c r="I21" s="47">
        <f>G21*F21-H21</f>
        <v>0</v>
      </c>
    </row>
    <row r="22" spans="1:9" ht="12.75">
      <c r="A22" s="1" t="s">
        <v>19</v>
      </c>
      <c r="B22" s="57">
        <f>IRPJ!B28+IRPJ!C28</f>
        <v>0</v>
      </c>
      <c r="C22" s="46">
        <v>0.12</v>
      </c>
      <c r="D22" s="57">
        <f>IRPJ!E28+IRPJ!F28</f>
        <v>0</v>
      </c>
      <c r="E22" s="46">
        <v>0.32</v>
      </c>
      <c r="F22" s="2">
        <f>(B22*C22)+(D22*E22)</f>
        <v>0</v>
      </c>
      <c r="G22" s="46">
        <v>0.09</v>
      </c>
      <c r="H22" s="61">
        <v>0</v>
      </c>
      <c r="I22" s="47">
        <f>G22*F22-H22</f>
        <v>0</v>
      </c>
    </row>
    <row r="23" spans="1:9" ht="12.75">
      <c r="A23" s="9" t="s">
        <v>30</v>
      </c>
      <c r="B23" s="4"/>
      <c r="C23" s="5"/>
      <c r="D23" s="4"/>
      <c r="E23" s="6"/>
      <c r="F23" s="7">
        <f>SUM(F20:F22)</f>
        <v>0</v>
      </c>
      <c r="G23" s="15"/>
      <c r="H23" s="62">
        <f>SUM(H20:H22)</f>
        <v>0</v>
      </c>
      <c r="I23" s="48">
        <f>SUM(I20:I22)</f>
        <v>0</v>
      </c>
    </row>
    <row r="24" spans="1:9" ht="12.75">
      <c r="A24" s="42" t="str">
        <f>A16</f>
        <v>Total pago no Trimestre com DARF</v>
      </c>
      <c r="B24" s="19"/>
      <c r="C24" s="20"/>
      <c r="D24" s="19"/>
      <c r="E24" s="20"/>
      <c r="F24" s="19"/>
      <c r="G24" s="20"/>
      <c r="H24" s="39"/>
      <c r="I24" s="60">
        <f>I23+H23</f>
        <v>0</v>
      </c>
    </row>
    <row r="25" spans="1:9" ht="12.75">
      <c r="A25" s="43"/>
      <c r="B25" s="34"/>
      <c r="C25" s="35"/>
      <c r="D25" s="34"/>
      <c r="E25" s="35"/>
      <c r="F25" s="34"/>
      <c r="G25" s="35"/>
      <c r="H25" s="40"/>
      <c r="I25" s="34"/>
    </row>
    <row r="27" spans="1:9" ht="12.75">
      <c r="A27" s="21" t="s">
        <v>8</v>
      </c>
      <c r="B27" s="22" t="s">
        <v>3</v>
      </c>
      <c r="C27" s="23" t="s">
        <v>4</v>
      </c>
      <c r="D27" s="22" t="s">
        <v>5</v>
      </c>
      <c r="E27" s="23" t="s">
        <v>4</v>
      </c>
      <c r="F27" s="22" t="s">
        <v>6</v>
      </c>
      <c r="G27" s="23" t="s">
        <v>4</v>
      </c>
      <c r="H27" s="38" t="s">
        <v>31</v>
      </c>
      <c r="I27" s="22" t="s">
        <v>39</v>
      </c>
    </row>
    <row r="28" spans="1:9" ht="12.75">
      <c r="A28" s="1" t="s">
        <v>20</v>
      </c>
      <c r="B28" s="57">
        <f>IRPJ!B37+IRPJ!C37</f>
        <v>0</v>
      </c>
      <c r="C28" s="46">
        <v>0.12</v>
      </c>
      <c r="D28" s="57">
        <f>IRPJ!E37+IRPJ!F37</f>
        <v>0</v>
      </c>
      <c r="E28" s="46">
        <v>0.32</v>
      </c>
      <c r="F28" s="2">
        <f>(B28*C28)+(D28*E28)</f>
        <v>0</v>
      </c>
      <c r="G28" s="46">
        <v>0.09</v>
      </c>
      <c r="H28" s="61">
        <v>0</v>
      </c>
      <c r="I28" s="47">
        <f>G28*F28-H28</f>
        <v>0</v>
      </c>
    </row>
    <row r="29" spans="1:9" ht="12.75">
      <c r="A29" s="1" t="s">
        <v>21</v>
      </c>
      <c r="B29" s="57">
        <f>IRPJ!B38+IRPJ!C38</f>
        <v>0</v>
      </c>
      <c r="C29" s="46">
        <v>0.12</v>
      </c>
      <c r="D29" s="57">
        <f>IRPJ!E38+IRPJ!F38</f>
        <v>0</v>
      </c>
      <c r="E29" s="46">
        <v>0.32</v>
      </c>
      <c r="F29" s="2">
        <f>(B29*C29)+(D29*E29)</f>
        <v>0</v>
      </c>
      <c r="G29" s="46">
        <v>0.09</v>
      </c>
      <c r="H29" s="61">
        <v>0</v>
      </c>
      <c r="I29" s="47">
        <f>G29*F29-H29</f>
        <v>0</v>
      </c>
    </row>
    <row r="30" spans="1:9" ht="12.75">
      <c r="A30" s="1" t="s">
        <v>22</v>
      </c>
      <c r="B30" s="57">
        <f>IRPJ!B39+IRPJ!C39</f>
        <v>0</v>
      </c>
      <c r="C30" s="46">
        <v>0.12</v>
      </c>
      <c r="D30" s="57">
        <f>IRPJ!E39+IRPJ!F39</f>
        <v>0</v>
      </c>
      <c r="E30" s="46">
        <v>0.32</v>
      </c>
      <c r="F30" s="2">
        <f>(B30*C30)+(D30*E30)</f>
        <v>0</v>
      </c>
      <c r="G30" s="46">
        <v>0.09</v>
      </c>
      <c r="H30" s="61">
        <v>0</v>
      </c>
      <c r="I30" s="47">
        <f>G30*F30-H30</f>
        <v>0</v>
      </c>
    </row>
    <row r="31" spans="1:9" ht="12.75">
      <c r="A31" s="44" t="s">
        <v>30</v>
      </c>
      <c r="B31" s="34"/>
      <c r="C31" s="35"/>
      <c r="D31" s="34"/>
      <c r="E31" s="36"/>
      <c r="F31" s="37">
        <f>SUM(F28:F30)</f>
        <v>0</v>
      </c>
      <c r="G31" s="15"/>
      <c r="H31" s="62">
        <f>SUM(H28:H30)</f>
        <v>0</v>
      </c>
      <c r="I31" s="48">
        <f>SUM(I28:I30)</f>
        <v>0</v>
      </c>
    </row>
    <row r="32" spans="1:9" ht="12.75">
      <c r="A32" s="42" t="str">
        <f>A24</f>
        <v>Total pago no Trimestre com DARF</v>
      </c>
      <c r="B32" s="19"/>
      <c r="C32" s="20"/>
      <c r="D32" s="19"/>
      <c r="E32" s="20"/>
      <c r="F32" s="19"/>
      <c r="G32" s="20"/>
      <c r="H32" s="39"/>
      <c r="I32" s="60">
        <f>I31+H31</f>
        <v>0</v>
      </c>
    </row>
    <row r="34" ht="12.75">
      <c r="B34" s="59"/>
    </row>
  </sheetData>
  <sheetProtection password="DFF2" sheet="1" objects="1" scenarios="1"/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15" sqref="G15"/>
    </sheetView>
  </sheetViews>
  <sheetFormatPr defaultColWidth="9.140625" defaultRowHeight="12.75"/>
  <cols>
    <col min="1" max="1" width="20.7109375" style="45" customWidth="1"/>
    <col min="2" max="2" width="13.00390625" style="11" customWidth="1"/>
    <col min="3" max="3" width="14.140625" style="11" customWidth="1"/>
    <col min="4" max="4" width="16.7109375" style="11" customWidth="1"/>
    <col min="5" max="5" width="9.140625" style="8" customWidth="1"/>
    <col min="6" max="6" width="13.00390625" style="11" customWidth="1"/>
    <col min="7" max="7" width="13.00390625" style="64" customWidth="1"/>
    <col min="8" max="8" width="16.421875" style="11" customWidth="1"/>
    <col min="9" max="63" width="9.140625" style="3" customWidth="1"/>
  </cols>
  <sheetData>
    <row r="1" ht="12.75">
      <c r="D1" s="88">
        <f>CSLL!C1</f>
        <v>0</v>
      </c>
    </row>
    <row r="3" ht="20.25">
      <c r="D3" s="63" t="s">
        <v>44</v>
      </c>
    </row>
    <row r="4" spans="1:8" ht="12.75">
      <c r="A4" s="21" t="s">
        <v>8</v>
      </c>
      <c r="B4" s="22" t="s">
        <v>3</v>
      </c>
      <c r="C4" s="22" t="s">
        <v>5</v>
      </c>
      <c r="D4" s="22" t="s">
        <v>6</v>
      </c>
      <c r="E4" s="23" t="s">
        <v>4</v>
      </c>
      <c r="F4" s="22" t="s">
        <v>40</v>
      </c>
      <c r="G4" s="65" t="s">
        <v>31</v>
      </c>
      <c r="H4" s="22" t="s">
        <v>42</v>
      </c>
    </row>
    <row r="5" spans="1:8" ht="12.75">
      <c r="A5" s="1" t="s">
        <v>0</v>
      </c>
      <c r="B5" s="57">
        <f>CSLL!B4</f>
        <v>0</v>
      </c>
      <c r="C5" s="57">
        <f>CSLL!D4</f>
        <v>0</v>
      </c>
      <c r="D5" s="47">
        <f>C5+B5</f>
        <v>0</v>
      </c>
      <c r="E5" s="46">
        <v>0.0065</v>
      </c>
      <c r="F5" s="47">
        <f>E5*D5</f>
        <v>0</v>
      </c>
      <c r="G5" s="57">
        <v>0</v>
      </c>
      <c r="H5" s="47">
        <f>F5-G5</f>
        <v>0</v>
      </c>
    </row>
    <row r="6" spans="1:8" ht="12.75">
      <c r="A6" s="1" t="s">
        <v>1</v>
      </c>
      <c r="B6" s="57">
        <f>CSLL!B5</f>
        <v>0</v>
      </c>
      <c r="C6" s="57">
        <f>CSLL!D5</f>
        <v>0</v>
      </c>
      <c r="D6" s="47">
        <f aca="true" t="shared" si="0" ref="D6:D16">C6+B6</f>
        <v>0</v>
      </c>
      <c r="E6" s="46">
        <v>0.0065</v>
      </c>
      <c r="F6" s="47">
        <f aca="true" t="shared" si="1" ref="F6:F16">E6*D6</f>
        <v>0</v>
      </c>
      <c r="G6" s="57">
        <v>0</v>
      </c>
      <c r="H6" s="47">
        <f aca="true" t="shared" si="2" ref="H6:H16">F6-G6</f>
        <v>0</v>
      </c>
    </row>
    <row r="7" spans="1:8" ht="12.75">
      <c r="A7" s="1" t="s">
        <v>2</v>
      </c>
      <c r="B7" s="57">
        <f>CSLL!B6</f>
        <v>0</v>
      </c>
      <c r="C7" s="57">
        <f>CSLL!D6</f>
        <v>0</v>
      </c>
      <c r="D7" s="47">
        <f t="shared" si="0"/>
        <v>0</v>
      </c>
      <c r="E7" s="46">
        <v>0.0065</v>
      </c>
      <c r="F7" s="47">
        <f t="shared" si="1"/>
        <v>0</v>
      </c>
      <c r="G7" s="57">
        <v>0</v>
      </c>
      <c r="H7" s="47">
        <f t="shared" si="2"/>
        <v>0</v>
      </c>
    </row>
    <row r="8" spans="1:8" ht="12.75">
      <c r="A8" s="1" t="s">
        <v>14</v>
      </c>
      <c r="B8" s="57">
        <f>CSLL!B12</f>
        <v>0</v>
      </c>
      <c r="C8" s="57">
        <f>CSLL!D12</f>
        <v>0</v>
      </c>
      <c r="D8" s="47">
        <f t="shared" si="0"/>
        <v>0</v>
      </c>
      <c r="E8" s="46">
        <v>0.0065</v>
      </c>
      <c r="F8" s="47">
        <f t="shared" si="1"/>
        <v>0</v>
      </c>
      <c r="G8" s="57">
        <v>0</v>
      </c>
      <c r="H8" s="47">
        <f t="shared" si="2"/>
        <v>0</v>
      </c>
    </row>
    <row r="9" spans="1:8" ht="12.75">
      <c r="A9" s="1" t="s">
        <v>15</v>
      </c>
      <c r="B9" s="57">
        <f>CSLL!B13</f>
        <v>0</v>
      </c>
      <c r="C9" s="57">
        <f>CSLL!D13</f>
        <v>0</v>
      </c>
      <c r="D9" s="47">
        <f t="shared" si="0"/>
        <v>0</v>
      </c>
      <c r="E9" s="46">
        <v>0.0065</v>
      </c>
      <c r="F9" s="47">
        <f t="shared" si="1"/>
        <v>0</v>
      </c>
      <c r="G9" s="57">
        <v>0</v>
      </c>
      <c r="H9" s="47">
        <f t="shared" si="2"/>
        <v>0</v>
      </c>
    </row>
    <row r="10" spans="1:8" ht="12.75">
      <c r="A10" s="1" t="s">
        <v>16</v>
      </c>
      <c r="B10" s="57">
        <f>CSLL!B14</f>
        <v>0</v>
      </c>
      <c r="C10" s="57">
        <f>CSLL!D14</f>
        <v>0</v>
      </c>
      <c r="D10" s="47">
        <f t="shared" si="0"/>
        <v>0</v>
      </c>
      <c r="E10" s="46">
        <v>0.0065</v>
      </c>
      <c r="F10" s="47">
        <f t="shared" si="1"/>
        <v>0</v>
      </c>
      <c r="G10" s="57">
        <v>0</v>
      </c>
      <c r="H10" s="47">
        <f t="shared" si="2"/>
        <v>0</v>
      </c>
    </row>
    <row r="11" spans="1:8" ht="12.75">
      <c r="A11" s="1" t="s">
        <v>17</v>
      </c>
      <c r="B11" s="57">
        <f>CSLL!B20</f>
        <v>0</v>
      </c>
      <c r="C11" s="57">
        <f>CSLL!D20</f>
        <v>0</v>
      </c>
      <c r="D11" s="47">
        <f t="shared" si="0"/>
        <v>0</v>
      </c>
      <c r="E11" s="46">
        <v>0.0065</v>
      </c>
      <c r="F11" s="47">
        <f t="shared" si="1"/>
        <v>0</v>
      </c>
      <c r="G11" s="57">
        <v>0</v>
      </c>
      <c r="H11" s="47">
        <f t="shared" si="2"/>
        <v>0</v>
      </c>
    </row>
    <row r="12" spans="1:8" ht="12.75">
      <c r="A12" s="1" t="s">
        <v>18</v>
      </c>
      <c r="B12" s="57">
        <f>CSLL!B21</f>
        <v>0</v>
      </c>
      <c r="C12" s="57">
        <f>CSLL!D21</f>
        <v>0</v>
      </c>
      <c r="D12" s="47">
        <f t="shared" si="0"/>
        <v>0</v>
      </c>
      <c r="E12" s="46">
        <v>0.0065</v>
      </c>
      <c r="F12" s="47">
        <f t="shared" si="1"/>
        <v>0</v>
      </c>
      <c r="G12" s="57">
        <v>0</v>
      </c>
      <c r="H12" s="47">
        <f t="shared" si="2"/>
        <v>0</v>
      </c>
    </row>
    <row r="13" spans="1:8" ht="12.75">
      <c r="A13" s="1" t="s">
        <v>19</v>
      </c>
      <c r="B13" s="57">
        <f>CSLL!B22</f>
        <v>0</v>
      </c>
      <c r="C13" s="57">
        <f>CSLL!D22</f>
        <v>0</v>
      </c>
      <c r="D13" s="47">
        <f t="shared" si="0"/>
        <v>0</v>
      </c>
      <c r="E13" s="46">
        <v>0.0065</v>
      </c>
      <c r="F13" s="47">
        <f t="shared" si="1"/>
        <v>0</v>
      </c>
      <c r="G13" s="57">
        <v>0</v>
      </c>
      <c r="H13" s="47">
        <f t="shared" si="2"/>
        <v>0</v>
      </c>
    </row>
    <row r="14" spans="1:8" ht="12.75">
      <c r="A14" s="1" t="s">
        <v>20</v>
      </c>
      <c r="B14" s="57">
        <f>CSLL!B28</f>
        <v>0</v>
      </c>
      <c r="C14" s="57">
        <f>CSLL!D28</f>
        <v>0</v>
      </c>
      <c r="D14" s="47">
        <f t="shared" si="0"/>
        <v>0</v>
      </c>
      <c r="E14" s="46">
        <v>0.0065</v>
      </c>
      <c r="F14" s="47">
        <f t="shared" si="1"/>
        <v>0</v>
      </c>
      <c r="G14" s="57">
        <v>0</v>
      </c>
      <c r="H14" s="47">
        <f t="shared" si="2"/>
        <v>0</v>
      </c>
    </row>
    <row r="15" spans="1:8" ht="12.75">
      <c r="A15" s="1" t="s">
        <v>21</v>
      </c>
      <c r="B15" s="57">
        <f>CSLL!B29</f>
        <v>0</v>
      </c>
      <c r="C15" s="57">
        <f>CSLL!D29</f>
        <v>0</v>
      </c>
      <c r="D15" s="47">
        <f t="shared" si="0"/>
        <v>0</v>
      </c>
      <c r="E15" s="46">
        <v>0.0065</v>
      </c>
      <c r="F15" s="47">
        <f t="shared" si="1"/>
        <v>0</v>
      </c>
      <c r="G15" s="57">
        <v>0</v>
      </c>
      <c r="H15" s="47">
        <f t="shared" si="2"/>
        <v>0</v>
      </c>
    </row>
    <row r="16" spans="1:8" ht="12.75">
      <c r="A16" s="1" t="s">
        <v>22</v>
      </c>
      <c r="B16" s="57">
        <f>CSLL!B30</f>
        <v>0</v>
      </c>
      <c r="C16" s="57">
        <f>CSLL!D30</f>
        <v>0</v>
      </c>
      <c r="D16" s="47">
        <f t="shared" si="0"/>
        <v>0</v>
      </c>
      <c r="E16" s="46">
        <v>0.0065</v>
      </c>
      <c r="F16" s="47">
        <f t="shared" si="1"/>
        <v>0</v>
      </c>
      <c r="G16" s="57">
        <v>0</v>
      </c>
      <c r="H16" s="47">
        <f t="shared" si="2"/>
        <v>0</v>
      </c>
    </row>
    <row r="18" ht="12.75">
      <c r="B18" s="59"/>
    </row>
    <row r="19" ht="20.25">
      <c r="D19" s="63" t="s">
        <v>41</v>
      </c>
    </row>
    <row r="20" spans="1:8" ht="12.75">
      <c r="A20" s="21" t="s">
        <v>8</v>
      </c>
      <c r="B20" s="22" t="s">
        <v>3</v>
      </c>
      <c r="C20" s="22" t="s">
        <v>5</v>
      </c>
      <c r="D20" s="22" t="s">
        <v>6</v>
      </c>
      <c r="E20" s="23" t="s">
        <v>4</v>
      </c>
      <c r="F20" s="22" t="s">
        <v>41</v>
      </c>
      <c r="G20" s="65" t="s">
        <v>31</v>
      </c>
      <c r="H20" s="22" t="s">
        <v>43</v>
      </c>
    </row>
    <row r="21" spans="1:8" ht="12.75">
      <c r="A21" s="1" t="s">
        <v>0</v>
      </c>
      <c r="B21" s="57">
        <f>B5</f>
        <v>0</v>
      </c>
      <c r="C21" s="57">
        <f>C5</f>
        <v>0</v>
      </c>
      <c r="D21" s="47">
        <f>C21+B21</f>
        <v>0</v>
      </c>
      <c r="E21" s="46">
        <v>0.03</v>
      </c>
      <c r="F21" s="47">
        <f>E21*D21</f>
        <v>0</v>
      </c>
      <c r="G21" s="57">
        <v>0</v>
      </c>
      <c r="H21" s="47">
        <f>F21-G21</f>
        <v>0</v>
      </c>
    </row>
    <row r="22" spans="1:8" ht="12.75">
      <c r="A22" s="1" t="s">
        <v>1</v>
      </c>
      <c r="B22" s="57">
        <f aca="true" t="shared" si="3" ref="B22:C32">B6</f>
        <v>0</v>
      </c>
      <c r="C22" s="57">
        <f t="shared" si="3"/>
        <v>0</v>
      </c>
      <c r="D22" s="47">
        <f aca="true" t="shared" si="4" ref="D22:D32">C22+B22</f>
        <v>0</v>
      </c>
      <c r="E22" s="46">
        <v>0.03</v>
      </c>
      <c r="F22" s="47">
        <f aca="true" t="shared" si="5" ref="F22:F32">E22*D22</f>
        <v>0</v>
      </c>
      <c r="G22" s="57">
        <v>0</v>
      </c>
      <c r="H22" s="47">
        <f aca="true" t="shared" si="6" ref="H22:H32">F22-G22</f>
        <v>0</v>
      </c>
    </row>
    <row r="23" spans="1:8" ht="12.75">
      <c r="A23" s="1" t="s">
        <v>2</v>
      </c>
      <c r="B23" s="57">
        <f t="shared" si="3"/>
        <v>0</v>
      </c>
      <c r="C23" s="57">
        <f t="shared" si="3"/>
        <v>0</v>
      </c>
      <c r="D23" s="47">
        <f t="shared" si="4"/>
        <v>0</v>
      </c>
      <c r="E23" s="46">
        <v>0.03</v>
      </c>
      <c r="F23" s="47">
        <f t="shared" si="5"/>
        <v>0</v>
      </c>
      <c r="G23" s="57">
        <v>0</v>
      </c>
      <c r="H23" s="47">
        <f t="shared" si="6"/>
        <v>0</v>
      </c>
    </row>
    <row r="24" spans="1:8" ht="12.75">
      <c r="A24" s="1" t="s">
        <v>14</v>
      </c>
      <c r="B24" s="57">
        <f t="shared" si="3"/>
        <v>0</v>
      </c>
      <c r="C24" s="57">
        <f t="shared" si="3"/>
        <v>0</v>
      </c>
      <c r="D24" s="47">
        <f t="shared" si="4"/>
        <v>0</v>
      </c>
      <c r="E24" s="46">
        <v>0.03</v>
      </c>
      <c r="F24" s="47">
        <f t="shared" si="5"/>
        <v>0</v>
      </c>
      <c r="G24" s="57">
        <v>0</v>
      </c>
      <c r="H24" s="47">
        <f t="shared" si="6"/>
        <v>0</v>
      </c>
    </row>
    <row r="25" spans="1:8" ht="12.75">
      <c r="A25" s="1" t="s">
        <v>15</v>
      </c>
      <c r="B25" s="57">
        <f t="shared" si="3"/>
        <v>0</v>
      </c>
      <c r="C25" s="57">
        <f t="shared" si="3"/>
        <v>0</v>
      </c>
      <c r="D25" s="47">
        <f t="shared" si="4"/>
        <v>0</v>
      </c>
      <c r="E25" s="46">
        <v>0.03</v>
      </c>
      <c r="F25" s="47">
        <f t="shared" si="5"/>
        <v>0</v>
      </c>
      <c r="G25" s="57">
        <v>0</v>
      </c>
      <c r="H25" s="47">
        <f t="shared" si="6"/>
        <v>0</v>
      </c>
    </row>
    <row r="26" spans="1:8" ht="12.75">
      <c r="A26" s="1" t="s">
        <v>16</v>
      </c>
      <c r="B26" s="57">
        <f t="shared" si="3"/>
        <v>0</v>
      </c>
      <c r="C26" s="57">
        <f t="shared" si="3"/>
        <v>0</v>
      </c>
      <c r="D26" s="47">
        <f t="shared" si="4"/>
        <v>0</v>
      </c>
      <c r="E26" s="46">
        <v>0.03</v>
      </c>
      <c r="F26" s="47">
        <f t="shared" si="5"/>
        <v>0</v>
      </c>
      <c r="G26" s="57">
        <v>0</v>
      </c>
      <c r="H26" s="47">
        <f t="shared" si="6"/>
        <v>0</v>
      </c>
    </row>
    <row r="27" spans="1:8" ht="12.75">
      <c r="A27" s="1" t="s">
        <v>17</v>
      </c>
      <c r="B27" s="57">
        <f t="shared" si="3"/>
        <v>0</v>
      </c>
      <c r="C27" s="57">
        <f t="shared" si="3"/>
        <v>0</v>
      </c>
      <c r="D27" s="47">
        <f t="shared" si="4"/>
        <v>0</v>
      </c>
      <c r="E27" s="46">
        <v>0.03</v>
      </c>
      <c r="F27" s="47">
        <f t="shared" si="5"/>
        <v>0</v>
      </c>
      <c r="G27" s="57">
        <v>0</v>
      </c>
      <c r="H27" s="47">
        <f t="shared" si="6"/>
        <v>0</v>
      </c>
    </row>
    <row r="28" spans="1:8" ht="12.75">
      <c r="A28" s="1" t="s">
        <v>18</v>
      </c>
      <c r="B28" s="57">
        <f t="shared" si="3"/>
        <v>0</v>
      </c>
      <c r="C28" s="57">
        <f t="shared" si="3"/>
        <v>0</v>
      </c>
      <c r="D28" s="47">
        <f t="shared" si="4"/>
        <v>0</v>
      </c>
      <c r="E28" s="46">
        <v>0.03</v>
      </c>
      <c r="F28" s="47">
        <f t="shared" si="5"/>
        <v>0</v>
      </c>
      <c r="G28" s="57">
        <v>0</v>
      </c>
      <c r="H28" s="47">
        <f t="shared" si="6"/>
        <v>0</v>
      </c>
    </row>
    <row r="29" spans="1:8" ht="12.75">
      <c r="A29" s="1" t="s">
        <v>19</v>
      </c>
      <c r="B29" s="57">
        <f t="shared" si="3"/>
        <v>0</v>
      </c>
      <c r="C29" s="57">
        <f t="shared" si="3"/>
        <v>0</v>
      </c>
      <c r="D29" s="47">
        <f t="shared" si="4"/>
        <v>0</v>
      </c>
      <c r="E29" s="46">
        <v>0.03</v>
      </c>
      <c r="F29" s="47">
        <f t="shared" si="5"/>
        <v>0</v>
      </c>
      <c r="G29" s="57">
        <v>0</v>
      </c>
      <c r="H29" s="47">
        <f t="shared" si="6"/>
        <v>0</v>
      </c>
    </row>
    <row r="30" spans="1:8" ht="12.75">
      <c r="A30" s="1" t="s">
        <v>20</v>
      </c>
      <c r="B30" s="57">
        <f t="shared" si="3"/>
        <v>0</v>
      </c>
      <c r="C30" s="57">
        <f t="shared" si="3"/>
        <v>0</v>
      </c>
      <c r="D30" s="47">
        <f t="shared" si="4"/>
        <v>0</v>
      </c>
      <c r="E30" s="46">
        <v>0.03</v>
      </c>
      <c r="F30" s="47">
        <f t="shared" si="5"/>
        <v>0</v>
      </c>
      <c r="G30" s="57">
        <v>0</v>
      </c>
      <c r="H30" s="47">
        <f t="shared" si="6"/>
        <v>0</v>
      </c>
    </row>
    <row r="31" spans="1:8" ht="12.75">
      <c r="A31" s="1" t="s">
        <v>21</v>
      </c>
      <c r="B31" s="57">
        <f t="shared" si="3"/>
        <v>0</v>
      </c>
      <c r="C31" s="57">
        <f t="shared" si="3"/>
        <v>0</v>
      </c>
      <c r="D31" s="47">
        <f t="shared" si="4"/>
        <v>0</v>
      </c>
      <c r="E31" s="46">
        <v>0.03</v>
      </c>
      <c r="F31" s="47">
        <f t="shared" si="5"/>
        <v>0</v>
      </c>
      <c r="G31" s="57">
        <v>0</v>
      </c>
      <c r="H31" s="47">
        <f t="shared" si="6"/>
        <v>0</v>
      </c>
    </row>
    <row r="32" spans="1:8" ht="12.75">
      <c r="A32" s="1" t="s">
        <v>22</v>
      </c>
      <c r="B32" s="57">
        <f t="shared" si="3"/>
        <v>0</v>
      </c>
      <c r="C32" s="57">
        <f t="shared" si="3"/>
        <v>0</v>
      </c>
      <c r="D32" s="47">
        <f t="shared" si="4"/>
        <v>0</v>
      </c>
      <c r="E32" s="46">
        <v>0.03</v>
      </c>
      <c r="F32" s="47">
        <f t="shared" si="5"/>
        <v>0</v>
      </c>
      <c r="G32" s="57">
        <v>0</v>
      </c>
      <c r="H32" s="47">
        <f t="shared" si="6"/>
        <v>0</v>
      </c>
    </row>
  </sheetData>
  <sheetProtection password="DFF2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45" customWidth="1"/>
    <col min="2" max="2" width="56.421875" style="11" customWidth="1"/>
    <col min="3" max="4" width="9.140625" style="11" customWidth="1"/>
    <col min="5" max="5" width="9.140625" style="8" customWidth="1"/>
    <col min="6" max="6" width="9.140625" style="11" customWidth="1"/>
    <col min="7" max="7" width="9.140625" style="64" customWidth="1"/>
    <col min="8" max="8" width="9.140625" style="11" customWidth="1"/>
    <col min="9" max="63" width="9.140625" style="3" customWidth="1"/>
  </cols>
  <sheetData>
    <row r="1" spans="1:2" ht="12.75">
      <c r="A1" s="90">
        <f>'PIS e COFINS'!D1</f>
        <v>0</v>
      </c>
      <c r="B1" s="89"/>
    </row>
    <row r="2" spans="1:2" ht="12.75">
      <c r="A2" s="91"/>
      <c r="B2" s="59"/>
    </row>
    <row r="3" spans="1:2" ht="12.75">
      <c r="A3" s="91" t="s">
        <v>52</v>
      </c>
      <c r="B3" s="59"/>
    </row>
    <row r="4" spans="1:2" ht="12.75">
      <c r="A4" s="92" t="s">
        <v>45</v>
      </c>
      <c r="B4" s="57"/>
    </row>
    <row r="5" spans="1:2" ht="12.75">
      <c r="A5" s="92" t="s">
        <v>46</v>
      </c>
      <c r="B5" s="57"/>
    </row>
    <row r="6" spans="1:2" ht="12.75">
      <c r="A6" s="92" t="s">
        <v>47</v>
      </c>
      <c r="B6" s="57"/>
    </row>
    <row r="7" spans="1:2" ht="12.75">
      <c r="A7" s="92" t="s">
        <v>48</v>
      </c>
      <c r="B7" s="93"/>
    </row>
    <row r="8" spans="1:2" ht="12.75">
      <c r="A8" s="92" t="s">
        <v>49</v>
      </c>
      <c r="B8" s="94"/>
    </row>
    <row r="9" spans="1:2" ht="12.75">
      <c r="A9" s="92" t="s">
        <v>50</v>
      </c>
      <c r="B9" s="94"/>
    </row>
    <row r="10" spans="1:2" ht="12.75">
      <c r="A10" s="91"/>
      <c r="B10" s="59"/>
    </row>
    <row r="11" spans="1:2" ht="12.75">
      <c r="A11" s="91" t="s">
        <v>51</v>
      </c>
      <c r="B11" s="59"/>
    </row>
    <row r="12" spans="1:2" ht="12.75">
      <c r="A12" s="92" t="s">
        <v>45</v>
      </c>
      <c r="B12" s="57"/>
    </row>
    <row r="13" spans="1:2" ht="12.75">
      <c r="A13" s="92" t="s">
        <v>46</v>
      </c>
      <c r="B13" s="57"/>
    </row>
    <row r="14" spans="1:2" ht="12.75">
      <c r="A14" s="92" t="s">
        <v>48</v>
      </c>
      <c r="B14" s="93"/>
    </row>
    <row r="15" spans="1:2" ht="12.75">
      <c r="A15" s="92" t="s">
        <v>49</v>
      </c>
      <c r="B15" s="94"/>
    </row>
    <row r="16" spans="1:2" ht="12.75">
      <c r="A16" s="92" t="s">
        <v>50</v>
      </c>
      <c r="B16" s="94"/>
    </row>
    <row r="17" spans="1:2" ht="12.75">
      <c r="A17" s="91"/>
      <c r="B17" s="59"/>
    </row>
    <row r="18" spans="1:2" ht="12.75">
      <c r="A18" s="92" t="s">
        <v>45</v>
      </c>
      <c r="B18" s="57"/>
    </row>
    <row r="19" spans="1:2" ht="12.75">
      <c r="A19" s="92" t="s">
        <v>46</v>
      </c>
      <c r="B19" s="57"/>
    </row>
    <row r="20" spans="1:2" ht="12.75">
      <c r="A20" s="92" t="s">
        <v>48</v>
      </c>
      <c r="B20" s="93"/>
    </row>
    <row r="21" spans="1:2" ht="12.75">
      <c r="A21" s="92" t="s">
        <v>49</v>
      </c>
      <c r="B21" s="94"/>
    </row>
    <row r="22" spans="1:2" ht="12.75">
      <c r="A22" s="92" t="s">
        <v>50</v>
      </c>
      <c r="B22" s="94"/>
    </row>
    <row r="23" spans="1:2" ht="12.75">
      <c r="A23" s="91"/>
      <c r="B23" s="59"/>
    </row>
    <row r="24" spans="1:2" ht="12.75">
      <c r="A24" s="92" t="s">
        <v>45</v>
      </c>
      <c r="B24" s="57"/>
    </row>
    <row r="25" spans="1:2" ht="12.75">
      <c r="A25" s="92" t="s">
        <v>46</v>
      </c>
      <c r="B25" s="57"/>
    </row>
    <row r="26" spans="1:2" ht="12.75">
      <c r="A26" s="92" t="s">
        <v>48</v>
      </c>
      <c r="B26" s="93"/>
    </row>
    <row r="27" spans="1:2" ht="12.75">
      <c r="A27" s="92" t="s">
        <v>49</v>
      </c>
      <c r="B27" s="94"/>
    </row>
    <row r="28" spans="1:2" ht="12.75">
      <c r="A28" s="92" t="s">
        <v>50</v>
      </c>
      <c r="B28" s="94"/>
    </row>
    <row r="29" spans="1:2" ht="12.75">
      <c r="A29" s="91"/>
      <c r="B29" s="59"/>
    </row>
    <row r="30" spans="1:2" ht="12.75">
      <c r="A30" s="90" t="s">
        <v>57</v>
      </c>
      <c r="B30" s="89"/>
    </row>
    <row r="31" spans="1:2" ht="12.75">
      <c r="A31" s="95"/>
      <c r="B31" s="59"/>
    </row>
    <row r="32" spans="1:2" ht="12.75">
      <c r="A32" s="90" t="s">
        <v>58</v>
      </c>
      <c r="B32" s="89"/>
    </row>
    <row r="33" ht="12.75">
      <c r="A33" s="95"/>
    </row>
  </sheetData>
  <sheetProtection password="DFF2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</dc:creator>
  <cp:keywords/>
  <dc:description/>
  <cp:lastModifiedBy>Usuario</cp:lastModifiedBy>
  <cp:lastPrinted>2009-12-08T18:03:47Z</cp:lastPrinted>
  <dcterms:created xsi:type="dcterms:W3CDTF">2007-05-07T15:26:42Z</dcterms:created>
  <dcterms:modified xsi:type="dcterms:W3CDTF">2011-06-30T18:24:31Z</dcterms:modified>
  <cp:category/>
  <cp:version/>
  <cp:contentType/>
  <cp:contentStatus/>
</cp:coreProperties>
</file>